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<sst xmlns="http://schemas.openxmlformats.org/spreadsheetml/2006/main" count="119" uniqueCount="80">
  <si>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</si>
  <si>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</si>
  <si>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</si>
  <si>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</si>
  <si>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</si>
  <si>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</si>
  <si>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</si>
  <si>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</si>
  <si>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</si>
  <si>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</si>
  <si>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</si>
  <si>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</si>
  <si>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</si>
  <si>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</si>
  <si>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</si>
  <si>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</si>
  <si>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</si>
  <si>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</si>
  <si>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</si>
  <si>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</si>
  <si>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</si>
  <si>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</si>
  <si>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</si>
  <si>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</si>
  <si>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</si>
  <si>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</si>
  <si>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</si>
  <si>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</si>
  <si>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</si>
  <si>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</si>
  <si>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</si>
  <si>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</si>
  <si>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</si>
  <si>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</si>
  <si>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</si>
  <si>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</si>
  <si>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</si>
  <si>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</si>
  <si>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</si>
  <si>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</si>
  <si>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</si>
  <si>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</si>
  <si>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</si>
  <si>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</si>
  <si>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</si>
  <si>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</si>
  <si>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</si>
  <si>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</si>
  <si>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</si>
  <si>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</si>
  <si>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</si>
  <si>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</si>
  <si>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</si>
  <si>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</si>
  <si>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</si>
  <si>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</si>
  <si>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</si>
  <si>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</si>
  <si>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</si>
  <si>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</si>
  <si>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</si>
  <si>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</si>
  <si>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</si>
  <si>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</si>
  <si>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</si>
  <si>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</si>
  <si>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</si>
  <si>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</si>
  <si>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</si>
  <si>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</si>
  <si>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</si>
  <si>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 xml:space="preserve">Динаміка надходжень до бюджету розвитку за січень 2016 р. </t>
  </si>
  <si>
    <t xml:space="preserve">Динаміка надходжень до бюджету розвитку за лютий 2016 р. </t>
  </si>
  <si>
    <t>план на січень-лютий  2017р.</t>
  </si>
  <si>
    <t>Фактичні надходження (лютий)</t>
  </si>
  <si>
    <t>Зміни до   розпису доходів станом на 09.02.2017р. :</t>
  </si>
  <si>
    <t>станом на 22.02.2017</t>
  </si>
  <si>
    <r>
      <t xml:space="preserve">станом на 22.02.2017р.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</si>
  <si>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22.02.2017р.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</si>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</sst>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2.1"/>
      <color indexed="8"/>
      <name val="Times New Roman"/>
      <family val="1"/>
    </font>
    <font>
      <sz val="4.1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5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0" fontId="16" fillId="0" borderId="43" xfId="0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185" fontId="11" fillId="0" borderId="45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3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5747066"/>
        <c:axId val="53288139"/>
      </c:lineChart>
      <c:catAx>
        <c:axId val="357470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88139"/>
        <c:crosses val="autoZero"/>
        <c:auto val="0"/>
        <c:lblOffset val="100"/>
        <c:tickLblSkip val="1"/>
        <c:noMultiLvlLbl val="0"/>
      </c:catAx>
      <c:valAx>
        <c:axId val="5328813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7470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9831204"/>
        <c:axId val="21371973"/>
      </c:lineChart>
      <c:catAx>
        <c:axId val="98312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71973"/>
        <c:crosses val="autoZero"/>
        <c:auto val="0"/>
        <c:lblOffset val="100"/>
        <c:tickLblSkip val="1"/>
        <c:noMultiLvlLbl val="0"/>
      </c:catAx>
      <c:valAx>
        <c:axId val="2137197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83120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22.02.2017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лютий2017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8130030"/>
        <c:axId val="53408223"/>
      </c:bar3DChart>
      <c:catAx>
        <c:axId val="5813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08223"/>
        <c:crosses val="autoZero"/>
        <c:auto val="1"/>
        <c:lblOffset val="100"/>
        <c:tickLblSkip val="1"/>
        <c:noMultiLvlLbl val="0"/>
      </c:catAx>
      <c:valAx>
        <c:axId val="53408223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30030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0911960"/>
        <c:axId val="31098777"/>
      </c:bar3DChart>
      <c:catAx>
        <c:axId val="1091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098777"/>
        <c:crosses val="autoZero"/>
        <c:auto val="1"/>
        <c:lblOffset val="100"/>
        <c:tickLblSkip val="1"/>
        <c:noMultiLvlLbl val="0"/>
      </c:catAx>
      <c:valAx>
        <c:axId val="31098777"/>
        <c:scaling>
          <c:orientation val="minMax"/>
          <c:max val="12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11960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22.02.2017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204 022,1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169 066,4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-35 685,4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лютий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106 665,6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- 34 955,7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17"/>
      <sheetName val="грудень"/>
    </sheetNames>
    <sheetDataSet>
      <sheetData sheetId="1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71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1">
        <v>0</v>
      </c>
      <c r="T5" s="12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23">
        <v>0</v>
      </c>
      <c r="T6" s="12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23">
        <v>0</v>
      </c>
      <c r="T7" s="12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1">
        <v>0</v>
      </c>
      <c r="T8" s="12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1">
        <v>0</v>
      </c>
      <c r="T9" s="12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1">
        <v>0</v>
      </c>
      <c r="T10" s="12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1">
        <v>0</v>
      </c>
      <c r="T11" s="12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1">
        <v>0</v>
      </c>
      <c r="T12" s="12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1">
        <v>0</v>
      </c>
      <c r="T13" s="12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1">
        <v>0</v>
      </c>
      <c r="T14" s="12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1">
        <v>1</v>
      </c>
      <c r="T15" s="12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1">
        <v>0</v>
      </c>
      <c r="T16" s="12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1">
        <v>0</v>
      </c>
      <c r="T17" s="12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1">
        <v>0</v>
      </c>
      <c r="T18" s="12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1">
        <v>0</v>
      </c>
      <c r="T19" s="12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1">
        <v>0</v>
      </c>
      <c r="T20" s="12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1">
        <v>0</v>
      </c>
      <c r="T21" s="12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1">
        <v>0</v>
      </c>
      <c r="T22" s="12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0">
        <f>SUM(S4:S22)</f>
        <v>1</v>
      </c>
      <c r="T23" s="11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2" t="s">
        <v>33</v>
      </c>
      <c r="Q26" s="112"/>
      <c r="R26" s="112"/>
      <c r="S26" s="112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3" t="s">
        <v>29</v>
      </c>
      <c r="Q27" s="113"/>
      <c r="R27" s="113"/>
      <c r="S27" s="113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14">
        <v>42767</v>
      </c>
      <c r="Q28" s="117">
        <f>'[2]січень 17'!$D$94</f>
        <v>9505.30341</v>
      </c>
      <c r="R28" s="117"/>
      <c r="S28" s="117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15"/>
      <c r="Q29" s="117"/>
      <c r="R29" s="117"/>
      <c r="S29" s="117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18" t="s">
        <v>45</v>
      </c>
      <c r="R31" s="119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0" t="s">
        <v>40</v>
      </c>
      <c r="R32" s="120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2" t="s">
        <v>30</v>
      </c>
      <c r="Q36" s="112"/>
      <c r="R36" s="112"/>
      <c r="S36" s="112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09" t="s">
        <v>31</v>
      </c>
      <c r="Q37" s="109"/>
      <c r="R37" s="109"/>
      <c r="S37" s="10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4">
        <v>42767</v>
      </c>
      <c r="Q38" s="116">
        <f>104633628.96/1000</f>
        <v>104633.62895999999</v>
      </c>
      <c r="R38" s="116"/>
      <c r="S38" s="116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15"/>
      <c r="Q39" s="116"/>
      <c r="R39" s="116"/>
      <c r="S39" s="116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6"/>
  <sheetViews>
    <sheetView tabSelected="1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72</v>
      </c>
      <c r="Q1" s="129"/>
      <c r="R1" s="129"/>
      <c r="S1" s="129"/>
      <c r="T1" s="129"/>
      <c r="U1" s="130"/>
    </row>
    <row r="2" spans="1:21" ht="15" thickBot="1">
      <c r="A2" s="131" t="s">
        <v>76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77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74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3" t="s">
        <v>47</v>
      </c>
      <c r="T3" s="144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AVERAGE(L4:L18)</f>
        <v>4732.015333333333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4732</v>
      </c>
      <c r="P5" s="75">
        <v>0</v>
      </c>
      <c r="Q5" s="69">
        <v>0</v>
      </c>
      <c r="R5" s="76">
        <v>0</v>
      </c>
      <c r="S5" s="121">
        <v>0</v>
      </c>
      <c r="T5" s="12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4732</v>
      </c>
      <c r="P6" s="77">
        <v>0</v>
      </c>
      <c r="Q6" s="78">
        <v>0</v>
      </c>
      <c r="R6" s="79">
        <v>0</v>
      </c>
      <c r="S6" s="123">
        <v>0</v>
      </c>
      <c r="T6" s="12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4732</v>
      </c>
      <c r="P7" s="77">
        <v>0</v>
      </c>
      <c r="Q7" s="78">
        <v>0</v>
      </c>
      <c r="R7" s="79">
        <v>227.2</v>
      </c>
      <c r="S7" s="123">
        <v>1</v>
      </c>
      <c r="T7" s="12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4732</v>
      </c>
      <c r="P8" s="77">
        <v>0</v>
      </c>
      <c r="Q8" s="78">
        <v>0</v>
      </c>
      <c r="R8" s="76">
        <v>0</v>
      </c>
      <c r="S8" s="121">
        <v>0</v>
      </c>
      <c r="T8" s="12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4732</v>
      </c>
      <c r="P9" s="77">
        <v>0</v>
      </c>
      <c r="Q9" s="78">
        <v>0</v>
      </c>
      <c r="R9" s="76">
        <v>0</v>
      </c>
      <c r="S9" s="121">
        <v>0</v>
      </c>
      <c r="T9" s="12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4732</v>
      </c>
      <c r="P10" s="77">
        <v>0</v>
      </c>
      <c r="Q10" s="78">
        <v>0</v>
      </c>
      <c r="R10" s="76">
        <v>0</v>
      </c>
      <c r="S10" s="121">
        <v>0</v>
      </c>
      <c r="T10" s="12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4732</v>
      </c>
      <c r="P11" s="75">
        <v>0</v>
      </c>
      <c r="Q11" s="69">
        <v>0</v>
      </c>
      <c r="R11" s="76">
        <v>0</v>
      </c>
      <c r="S11" s="121">
        <v>0</v>
      </c>
      <c r="T11" s="12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4732</v>
      </c>
      <c r="P12" s="75">
        <v>0</v>
      </c>
      <c r="Q12" s="69">
        <v>0</v>
      </c>
      <c r="R12" s="76">
        <v>0</v>
      </c>
      <c r="S12" s="121">
        <v>0</v>
      </c>
      <c r="T12" s="12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4732</v>
      </c>
      <c r="P13" s="75">
        <v>0</v>
      </c>
      <c r="Q13" s="69">
        <v>0</v>
      </c>
      <c r="R13" s="76">
        <v>0</v>
      </c>
      <c r="S13" s="121">
        <v>0</v>
      </c>
      <c r="T13" s="12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4732</v>
      </c>
      <c r="P14" s="75">
        <v>26.9</v>
      </c>
      <c r="Q14" s="69">
        <v>0</v>
      </c>
      <c r="R14" s="80">
        <v>0</v>
      </c>
      <c r="S14" s="121">
        <v>0</v>
      </c>
      <c r="T14" s="12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4732</v>
      </c>
      <c r="P15" s="75">
        <v>0</v>
      </c>
      <c r="Q15" s="69">
        <v>0</v>
      </c>
      <c r="R15" s="80">
        <v>0</v>
      </c>
      <c r="S15" s="121">
        <v>0</v>
      </c>
      <c r="T15" s="12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4732</v>
      </c>
      <c r="P16" s="75">
        <v>0</v>
      </c>
      <c r="Q16" s="69">
        <v>0</v>
      </c>
      <c r="R16" s="80">
        <v>0</v>
      </c>
      <c r="S16" s="121">
        <v>0</v>
      </c>
      <c r="T16" s="12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4732</v>
      </c>
      <c r="P17" s="75">
        <v>0</v>
      </c>
      <c r="Q17" s="69">
        <v>0</v>
      </c>
      <c r="R17" s="80">
        <v>0</v>
      </c>
      <c r="S17" s="121">
        <v>0</v>
      </c>
      <c r="T17" s="12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4732</v>
      </c>
      <c r="P18" s="75">
        <v>0</v>
      </c>
      <c r="Q18" s="69">
        <v>0</v>
      </c>
      <c r="R18" s="76">
        <v>4.7</v>
      </c>
      <c r="S18" s="121">
        <v>0</v>
      </c>
      <c r="T18" s="122"/>
      <c r="U18" s="74">
        <f t="shared" si="2"/>
        <v>4.7</v>
      </c>
    </row>
    <row r="19" spans="1:21" ht="12.75">
      <c r="A19" s="10">
        <v>42788</v>
      </c>
      <c r="B19" s="69"/>
      <c r="C19" s="80"/>
      <c r="D19" s="85"/>
      <c r="E19" s="85"/>
      <c r="F19" s="69"/>
      <c r="G19" s="85"/>
      <c r="H19" s="85"/>
      <c r="I19" s="85"/>
      <c r="J19" s="85"/>
      <c r="K19" s="69">
        <f t="shared" si="0"/>
        <v>0</v>
      </c>
      <c r="L19" s="69"/>
      <c r="M19" s="69">
        <v>5600</v>
      </c>
      <c r="N19" s="3">
        <f t="shared" si="1"/>
        <v>0</v>
      </c>
      <c r="O19" s="2">
        <v>4732</v>
      </c>
      <c r="P19" s="75"/>
      <c r="Q19" s="69"/>
      <c r="R19" s="76"/>
      <c r="S19" s="121"/>
      <c r="T19" s="122"/>
      <c r="U19" s="74">
        <f t="shared" si="2"/>
        <v>0</v>
      </c>
    </row>
    <row r="20" spans="1:21" ht="12.75">
      <c r="A20" s="10">
        <v>42789</v>
      </c>
      <c r="B20" s="69"/>
      <c r="C20" s="80"/>
      <c r="D20" s="85"/>
      <c r="E20" s="69"/>
      <c r="F20" s="69"/>
      <c r="G20" s="85"/>
      <c r="H20" s="85"/>
      <c r="I20" s="85"/>
      <c r="J20" s="85"/>
      <c r="K20" s="69">
        <f t="shared" si="0"/>
        <v>0</v>
      </c>
      <c r="L20" s="69"/>
      <c r="M20" s="69">
        <v>5700</v>
      </c>
      <c r="N20" s="3">
        <f t="shared" si="1"/>
        <v>0</v>
      </c>
      <c r="O20" s="2">
        <v>4732</v>
      </c>
      <c r="P20" s="75"/>
      <c r="Q20" s="69"/>
      <c r="R20" s="76"/>
      <c r="S20" s="121"/>
      <c r="T20" s="122"/>
      <c r="U20" s="74">
        <f t="shared" si="2"/>
        <v>0</v>
      </c>
    </row>
    <row r="21" spans="1:21" ht="12.75">
      <c r="A21" s="10">
        <v>42790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5800</v>
      </c>
      <c r="N21" s="3">
        <f t="shared" si="1"/>
        <v>0</v>
      </c>
      <c r="O21" s="2">
        <v>4732</v>
      </c>
      <c r="P21" s="75"/>
      <c r="Q21" s="69"/>
      <c r="R21" s="76"/>
      <c r="S21" s="121"/>
      <c r="T21" s="122"/>
      <c r="U21" s="74"/>
    </row>
    <row r="22" spans="1:21" ht="12.75">
      <c r="A22" s="10">
        <v>42793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11000</v>
      </c>
      <c r="N22" s="3">
        <f t="shared" si="1"/>
        <v>0</v>
      </c>
      <c r="O22" s="2">
        <v>4732</v>
      </c>
      <c r="P22" s="75"/>
      <c r="Q22" s="69"/>
      <c r="R22" s="76"/>
      <c r="S22" s="121"/>
      <c r="T22" s="122"/>
      <c r="U22" s="74">
        <f t="shared" si="2"/>
        <v>0</v>
      </c>
    </row>
    <row r="23" spans="1:21" ht="13.5" thickBot="1">
      <c r="A23" s="10">
        <v>42794</v>
      </c>
      <c r="B23" s="69"/>
      <c r="C23" s="80"/>
      <c r="D23" s="85"/>
      <c r="E23" s="69"/>
      <c r="F23" s="69"/>
      <c r="G23" s="85"/>
      <c r="H23" s="85"/>
      <c r="I23" s="85"/>
      <c r="J23" s="85"/>
      <c r="K23" s="69">
        <f t="shared" si="0"/>
        <v>0</v>
      </c>
      <c r="L23" s="69"/>
      <c r="M23" s="69">
        <v>14000</v>
      </c>
      <c r="N23" s="3">
        <f t="shared" si="1"/>
        <v>0</v>
      </c>
      <c r="O23" s="2">
        <v>4732</v>
      </c>
      <c r="P23" s="105"/>
      <c r="Q23" s="106"/>
      <c r="R23" s="107"/>
      <c r="S23" s="141"/>
      <c r="T23" s="142"/>
      <c r="U23" s="108">
        <f t="shared" si="2"/>
        <v>0</v>
      </c>
    </row>
    <row r="24" spans="1:21" ht="13.5" thickBot="1">
      <c r="A24" s="90" t="s">
        <v>28</v>
      </c>
      <c r="B24" s="92">
        <f aca="true" t="shared" si="3" ref="B24:M24">SUM(B4:B23)</f>
        <v>36108.58</v>
      </c>
      <c r="C24" s="92">
        <f t="shared" si="3"/>
        <v>857.31</v>
      </c>
      <c r="D24" s="92">
        <f t="shared" si="3"/>
        <v>399.73</v>
      </c>
      <c r="E24" s="92">
        <f t="shared" si="3"/>
        <v>3352.2700000000004</v>
      </c>
      <c r="F24" s="92">
        <f t="shared" si="3"/>
        <v>26072.100000000002</v>
      </c>
      <c r="G24" s="92">
        <f t="shared" si="3"/>
        <v>837.6899999999998</v>
      </c>
      <c r="H24" s="92">
        <f t="shared" si="3"/>
        <v>340.07</v>
      </c>
      <c r="I24" s="92">
        <f t="shared" si="3"/>
        <v>478.4</v>
      </c>
      <c r="J24" s="92">
        <f t="shared" si="3"/>
        <v>2116.3</v>
      </c>
      <c r="K24" s="91">
        <f t="shared" si="3"/>
        <v>417.7800000000007</v>
      </c>
      <c r="L24" s="91">
        <f t="shared" si="3"/>
        <v>70980.23</v>
      </c>
      <c r="M24" s="91">
        <f t="shared" si="3"/>
        <v>102100</v>
      </c>
      <c r="N24" s="93">
        <f>L24/M24</f>
        <v>0.6952030362389814</v>
      </c>
      <c r="O24" s="2"/>
      <c r="P24" s="82">
        <f>SUM(P4:P23)</f>
        <v>36.7</v>
      </c>
      <c r="Q24" s="82">
        <f>SUM(Q4:Q23)</f>
        <v>0</v>
      </c>
      <c r="R24" s="82">
        <f>SUM(R4:R23)</f>
        <v>231.89999999999998</v>
      </c>
      <c r="S24" s="110">
        <f>SUM(S4:S23)</f>
        <v>1</v>
      </c>
      <c r="T24" s="111"/>
      <c r="U24" s="82">
        <f>P24+Q24+S24+R24+T24</f>
        <v>269.59999999999997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2" t="s">
        <v>33</v>
      </c>
      <c r="Q27" s="112"/>
      <c r="R27" s="112"/>
      <c r="S27" s="11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13" t="s">
        <v>29</v>
      </c>
      <c r="Q28" s="113"/>
      <c r="R28" s="113"/>
      <c r="S28" s="113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14">
        <v>42788</v>
      </c>
      <c r="Q29" s="117">
        <v>4.72744</v>
      </c>
      <c r="R29" s="117"/>
      <c r="S29" s="117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15"/>
      <c r="Q30" s="117"/>
      <c r="R30" s="117"/>
      <c r="S30" s="117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18" t="s">
        <v>45</v>
      </c>
      <c r="R32" s="119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0" t="s">
        <v>40</v>
      </c>
      <c r="R33" s="120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2" t="s">
        <v>30</v>
      </c>
      <c r="Q37" s="112"/>
      <c r="R37" s="112"/>
      <c r="S37" s="112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09" t="s">
        <v>31</v>
      </c>
      <c r="Q38" s="109"/>
      <c r="R38" s="109"/>
      <c r="S38" s="10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14">
        <v>42788</v>
      </c>
      <c r="Q39" s="116">
        <v>114403.80978999997</v>
      </c>
      <c r="R39" s="116"/>
      <c r="S39" s="116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15"/>
      <c r="Q40" s="116"/>
      <c r="R40" s="116"/>
      <c r="S40" s="116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3" t="s">
        <v>78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4"/>
      <c r="M26" s="164"/>
      <c r="N26" s="164"/>
    </row>
    <row r="27" spans="1:16" ht="54" customHeight="1">
      <c r="A27" s="158" t="s">
        <v>32</v>
      </c>
      <c r="B27" s="154" t="s">
        <v>43</v>
      </c>
      <c r="C27" s="154"/>
      <c r="D27" s="148" t="s">
        <v>49</v>
      </c>
      <c r="E27" s="160"/>
      <c r="F27" s="161" t="s">
        <v>44</v>
      </c>
      <c r="G27" s="147"/>
      <c r="H27" s="162" t="s">
        <v>52</v>
      </c>
      <c r="I27" s="148"/>
      <c r="J27" s="155"/>
      <c r="K27" s="156"/>
      <c r="L27" s="151" t="s">
        <v>36</v>
      </c>
      <c r="M27" s="152"/>
      <c r="N27" s="153"/>
      <c r="O27" s="145" t="s">
        <v>79</v>
      </c>
      <c r="P27" s="146"/>
    </row>
    <row r="28" spans="1:16" ht="30.75" customHeight="1">
      <c r="A28" s="159"/>
      <c r="B28" s="48" t="s">
        <v>73</v>
      </c>
      <c r="C28" s="22" t="s">
        <v>23</v>
      </c>
      <c r="D28" s="48" t="str">
        <f>B28</f>
        <v>план на січень-лютий  2017р.</v>
      </c>
      <c r="E28" s="22" t="str">
        <f>C28</f>
        <v>факт</v>
      </c>
      <c r="F28" s="47" t="str">
        <f>B28</f>
        <v>план на січень-лютий  2017р.</v>
      </c>
      <c r="G28" s="62" t="str">
        <f>C28</f>
        <v>факт</v>
      </c>
      <c r="H28" s="48" t="str">
        <f>B28</f>
        <v>план на січень-лютий  2017р.</v>
      </c>
      <c r="I28" s="22" t="str">
        <f>C28</f>
        <v>факт</v>
      </c>
      <c r="J28" s="47"/>
      <c r="K28" s="62"/>
      <c r="L28" s="45" t="str">
        <f>D28</f>
        <v>план на січень-лютий  2017р.</v>
      </c>
      <c r="M28" s="22" t="str">
        <f>C28</f>
        <v>факт</v>
      </c>
      <c r="N28" s="46" t="s">
        <v>24</v>
      </c>
      <c r="O28" s="147"/>
      <c r="P28" s="148"/>
    </row>
    <row r="29" spans="1:16" ht="23.25" customHeight="1" thickBot="1">
      <c r="A29" s="44">
        <f>лютий!Q39</f>
        <v>114403.80978999997</v>
      </c>
      <c r="B29" s="49">
        <v>1230</v>
      </c>
      <c r="C29" s="49">
        <v>38.55</v>
      </c>
      <c r="D29" s="49">
        <v>0</v>
      </c>
      <c r="E29" s="49">
        <v>0.06</v>
      </c>
      <c r="F29" s="49">
        <v>800</v>
      </c>
      <c r="G29" s="49">
        <v>322.05</v>
      </c>
      <c r="H29" s="49">
        <v>2</v>
      </c>
      <c r="I29" s="49">
        <v>2</v>
      </c>
      <c r="J29" s="49"/>
      <c r="K29" s="49"/>
      <c r="L29" s="63">
        <f>H29+F29+D29+J29+B29</f>
        <v>2032</v>
      </c>
      <c r="M29" s="50">
        <f>C29+E29+G29+I29</f>
        <v>362.66</v>
      </c>
      <c r="N29" s="51">
        <f>M29-L29</f>
        <v>-1669.34</v>
      </c>
      <c r="O29" s="149">
        <f>лютий!Q29</f>
        <v>4.72744</v>
      </c>
      <c r="P29" s="150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54"/>
      <c r="P30" s="154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102200</v>
      </c>
      <c r="C48" s="32">
        <v>83033.49</v>
      </c>
      <c r="F48" s="1" t="s">
        <v>22</v>
      </c>
      <c r="G48" s="6"/>
      <c r="H48" s="15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27655</v>
      </c>
      <c r="C49" s="32">
        <v>16000.88</v>
      </c>
      <c r="G49" s="6"/>
      <c r="H49" s="15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43828.7</v>
      </c>
      <c r="C50" s="32">
        <v>46721.82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4375</v>
      </c>
      <c r="C51" s="32">
        <v>4219.34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18000</v>
      </c>
      <c r="C52" s="32">
        <v>10609.02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1200</v>
      </c>
      <c r="C53" s="32">
        <v>1163.35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2500</v>
      </c>
      <c r="C54" s="32">
        <v>2116.32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4263.400000000009</v>
      </c>
      <c r="C55" s="12">
        <v>5202.210000000012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204022.1</v>
      </c>
      <c r="C56" s="9">
        <v>169066.43000000002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1230</v>
      </c>
      <c r="C58" s="9">
        <f>C29</f>
        <v>38.55</v>
      </c>
    </row>
    <row r="59" spans="1:3" ht="25.5">
      <c r="A59" s="83" t="s">
        <v>54</v>
      </c>
      <c r="B59" s="9">
        <f>D29</f>
        <v>0</v>
      </c>
      <c r="C59" s="9">
        <f>E29</f>
        <v>0.06</v>
      </c>
    </row>
    <row r="60" spans="1:3" ht="12.75">
      <c r="A60" s="83" t="s">
        <v>55</v>
      </c>
      <c r="B60" s="9">
        <f>F29</f>
        <v>800</v>
      </c>
      <c r="C60" s="9">
        <f>G29</f>
        <v>322.05</v>
      </c>
    </row>
    <row r="61" spans="1:3" ht="25.5">
      <c r="A61" s="83" t="s">
        <v>56</v>
      </c>
      <c r="B61" s="9">
        <f>H29</f>
        <v>2</v>
      </c>
      <c r="C61" s="9">
        <f>I29</f>
        <v>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75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2017-02-22T09:46:51Z</dcterms:modified>
  <cp:category/>
  <cp:version/>
  <cp:contentType/>
  <cp:contentStatus/>
</cp:coreProperties>
</file>